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ůmysl\KLIENTI\současní klienti\VOP CZ (026 Šternberk)\2018 - veřejná zakázka\Podklady\"/>
    </mc:Choice>
  </mc:AlternateContent>
  <bookViews>
    <workbookView xWindow="0" yWindow="0" windowWidth="21600" windowHeight="9660" xr2:uid="{00000000-000D-0000-FFFF-FFFF00000000}"/>
  </bookViews>
  <sheets>
    <sheet name="Přehled největších odběratelů" sheetId="2" r:id="rId1"/>
    <sheet name="27.3.20" sheetId="1" state="hidden" r:id="rId2"/>
    <sheet name="List3" sheetId="3" state="hidden" r:id="rId3"/>
  </sheets>
  <definedNames>
    <definedName name="_xlnm._FilterDatabase" localSheetId="1" hidden="1">'27.3.20'!$B$4:$F$26</definedName>
  </definedNames>
  <calcPr calcId="171027"/>
</workbook>
</file>

<file path=xl/calcChain.xml><?xml version="1.0" encoding="utf-8"?>
<calcChain xmlns="http://schemas.openxmlformats.org/spreadsheetml/2006/main">
  <c r="D25" i="2" l="1"/>
  <c r="D24" i="2" l="1"/>
  <c r="D26" i="1" l="1"/>
  <c r="F25" i="1" s="1"/>
  <c r="F6" i="1" l="1"/>
  <c r="F5" i="2" s="1"/>
  <c r="D5" i="2" s="1"/>
  <c r="F19" i="1"/>
  <c r="F18" i="2" s="1"/>
  <c r="D18" i="2" s="1"/>
  <c r="F18" i="1"/>
  <c r="F17" i="2" s="1"/>
  <c r="D17" i="2" s="1"/>
  <c r="F10" i="1"/>
  <c r="F9" i="2" s="1"/>
  <c r="D9" i="2" s="1"/>
  <c r="F12" i="1"/>
  <c r="F11" i="2" s="1"/>
  <c r="D11" i="2" s="1"/>
  <c r="F7" i="1"/>
  <c r="F6" i="2" s="1"/>
  <c r="D6" i="2" s="1"/>
  <c r="F22" i="1"/>
  <c r="F21" i="2" s="1"/>
  <c r="D21" i="2" s="1"/>
  <c r="F13" i="1"/>
  <c r="F12" i="2" s="1"/>
  <c r="D12" i="2" s="1"/>
  <c r="F9" i="1"/>
  <c r="F8" i="2" s="1"/>
  <c r="D8" i="2" s="1"/>
  <c r="F8" i="1"/>
  <c r="F7" i="2" s="1"/>
  <c r="D7" i="2" s="1"/>
  <c r="F21" i="1"/>
  <c r="F20" i="2" s="1"/>
  <c r="D20" i="2" s="1"/>
  <c r="F16" i="1"/>
  <c r="F15" i="2" s="1"/>
  <c r="D15" i="2" s="1"/>
  <c r="F11" i="1"/>
  <c r="F10" i="2" s="1"/>
  <c r="D10" i="2" s="1"/>
  <c r="F24" i="1"/>
  <c r="F23" i="2" s="1"/>
  <c r="D23" i="2" s="1"/>
  <c r="F5" i="1"/>
  <c r="F4" i="2" s="1"/>
  <c r="D4" i="2" s="1"/>
  <c r="F23" i="1"/>
  <c r="F22" i="2" s="1"/>
  <c r="D22" i="2" s="1"/>
  <c r="F20" i="1"/>
  <c r="F19" i="2" s="1"/>
  <c r="D19" i="2" s="1"/>
  <c r="F14" i="1"/>
  <c r="F13" i="2" s="1"/>
  <c r="D13" i="2" s="1"/>
  <c r="F15" i="1"/>
  <c r="F14" i="2" s="1"/>
  <c r="D14" i="2" s="1"/>
  <c r="F17" i="1"/>
  <c r="F16" i="2" s="1"/>
  <c r="D16" i="2" s="1"/>
  <c r="F25" i="2" l="1"/>
  <c r="F26" i="1"/>
</calcChain>
</file>

<file path=xl/sharedStrings.xml><?xml version="1.0" encoding="utf-8"?>
<sst xmlns="http://schemas.openxmlformats.org/spreadsheetml/2006/main" count="105" uniqueCount="38">
  <si>
    <t>Bill-To</t>
  </si>
  <si>
    <t>Název</t>
  </si>
  <si>
    <t>Částka - BASE</t>
  </si>
  <si>
    <t>Měn</t>
  </si>
  <si>
    <t>LINDE MATERIAL HANDLING GMBH</t>
  </si>
  <si>
    <t>CZK</t>
  </si>
  <si>
    <t>NIMR Automotive LLC</t>
  </si>
  <si>
    <t>Kleemann GmbH</t>
  </si>
  <si>
    <t>LINDE POHONY s.r.o.</t>
  </si>
  <si>
    <t>STILL GmbH FACTORY</t>
  </si>
  <si>
    <t>Nifty Lift</t>
  </si>
  <si>
    <t>ČESKÁ REPUBLIKA - MIN.OBRANY</t>
  </si>
  <si>
    <t>KRAMER - WERKE GMBH</t>
  </si>
  <si>
    <t>FENWICK-LINDE</t>
  </si>
  <si>
    <t>KION Warehouse Systems GmbH</t>
  </si>
  <si>
    <t>DYNAMIC STEEL a.s.</t>
  </si>
  <si>
    <t>WEIDEMANN GMBH</t>
  </si>
  <si>
    <t>Mecalac Constr.Equip.UK Limi</t>
  </si>
  <si>
    <t>Vojenský technický ústav,s.p</t>
  </si>
  <si>
    <t>TLD Europe-Sorigny</t>
  </si>
  <si>
    <t>Liebherr-Mischtechnik GmbH</t>
  </si>
  <si>
    <t>Probst GmbH</t>
  </si>
  <si>
    <t>INF-COM GmbH</t>
  </si>
  <si>
    <t>Vladimír Ježek</t>
  </si>
  <si>
    <t>Přehled celkem</t>
  </si>
  <si>
    <t xml:space="preserve">CATERPILLAR </t>
  </si>
  <si>
    <t>Podíll na tržbách</t>
  </si>
  <si>
    <t>Pořadí</t>
  </si>
  <si>
    <t>Ostatní</t>
  </si>
  <si>
    <t>Použít poměr v procentech k rozdělení tržeb 601+602</t>
  </si>
  <si>
    <t>Tržby celkem</t>
  </si>
  <si>
    <t>x</t>
  </si>
  <si>
    <t>Číslo odběratele</t>
  </si>
  <si>
    <t>Měna</t>
  </si>
  <si>
    <t>Obrat 2017</t>
  </si>
  <si>
    <t>VOP CZ s.p.</t>
  </si>
  <si>
    <t>27.3.20 - Přehled největších odběratelů v roce 2017</t>
  </si>
  <si>
    <t xml:space="preserve">27.3.20 - přehled největších odběratelů. Typ faktury vymazat M. Částka je u tuz. odběratelů včetně daně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</si>
</sst>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0" fontId="0" fillId="0" borderId="0" xfId="1" applyNumberFormat="1" applyFont="1"/>
    <xf numFmtId="4" fontId="0" fillId="0" borderId="0" xfId="0" applyNumberForma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4" fontId="0" fillId="0" borderId="0" xfId="0" applyNumberFormat="1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2">
    <cellStyle name="Normální" xfId="0" builtinId="0"/>
    <cellStyle name="Procenta" xfId="1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numFmt numFmtId="3" formatCode="#,##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F25" totalsRowShown="0" headerRowDxfId="2">
  <autoFilter ref="A3:F25" xr:uid="{00000000-0009-0000-0100-000001000000}"/>
  <tableColumns count="6">
    <tableColumn id="1" xr3:uid="{00000000-0010-0000-0000-000001000000}" name="Pořadí"/>
    <tableColumn id="2" xr3:uid="{00000000-0010-0000-0000-000002000000}" name="Číslo odběratele"/>
    <tableColumn id="3" xr3:uid="{00000000-0010-0000-0000-000003000000}" name="Název"/>
    <tableColumn id="4" xr3:uid="{00000000-0010-0000-0000-000004000000}" name="Obrat 2017" dataDxfId="1"/>
    <tableColumn id="5" xr3:uid="{00000000-0010-0000-0000-000005000000}" name="Měna"/>
    <tableColumn id="6" xr3:uid="{00000000-0010-0000-0000-000006000000}" name="Podíll na tržbách" dataDxfId="0" dataCellStyle="Procent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workbookViewId="0">
      <selection activeCell="H27" sqref="H27"/>
    </sheetView>
  </sheetViews>
  <sheetFormatPr defaultRowHeight="15" x14ac:dyDescent="0.25"/>
  <cols>
    <col min="2" max="2" width="11" customWidth="1"/>
    <col min="3" max="3" width="31.85546875" bestFit="1" customWidth="1"/>
    <col min="4" max="4" width="15" bestFit="1" customWidth="1"/>
    <col min="6" max="6" width="17.7109375" customWidth="1"/>
  </cols>
  <sheetData>
    <row r="1" spans="1:6" x14ac:dyDescent="0.25">
      <c r="A1" t="s">
        <v>35</v>
      </c>
    </row>
    <row r="2" spans="1:6" x14ac:dyDescent="0.25">
      <c r="A2" t="s">
        <v>36</v>
      </c>
    </row>
    <row r="3" spans="1:6" s="5" customFormat="1" ht="30" x14ac:dyDescent="0.25">
      <c r="A3" s="5" t="s">
        <v>27</v>
      </c>
      <c r="B3" s="5" t="s">
        <v>32</v>
      </c>
      <c r="C3" s="5" t="s">
        <v>1</v>
      </c>
      <c r="D3" s="7" t="s">
        <v>34</v>
      </c>
      <c r="E3" s="5" t="s">
        <v>33</v>
      </c>
      <c r="F3" s="6" t="s">
        <v>26</v>
      </c>
    </row>
    <row r="4" spans="1:6" x14ac:dyDescent="0.25">
      <c r="A4">
        <v>1</v>
      </c>
      <c r="B4">
        <v>19197</v>
      </c>
      <c r="C4" t="s">
        <v>4</v>
      </c>
      <c r="D4" s="8">
        <f>$D$25*F4</f>
        <v>266061945.6568957</v>
      </c>
      <c r="E4" t="s">
        <v>5</v>
      </c>
      <c r="F4" s="1">
        <f>IF(B4,'27.3.20'!F5," ")</f>
        <v>0.21547495933983171</v>
      </c>
    </row>
    <row r="5" spans="1:6" x14ac:dyDescent="0.25">
      <c r="A5">
        <v>2</v>
      </c>
      <c r="B5">
        <v>17871</v>
      </c>
      <c r="C5" t="s">
        <v>6</v>
      </c>
      <c r="D5" s="8">
        <f t="shared" ref="D5:D23" si="0">$D$25*F5</f>
        <v>228599361.18462682</v>
      </c>
      <c r="E5" t="s">
        <v>5</v>
      </c>
      <c r="F5" s="1">
        <f>IF(B5,'27.3.20'!F6," ")</f>
        <v>0.18513522456116163</v>
      </c>
    </row>
    <row r="6" spans="1:6" x14ac:dyDescent="0.25">
      <c r="A6">
        <v>3</v>
      </c>
      <c r="B6">
        <v>16161</v>
      </c>
      <c r="C6" t="s">
        <v>7</v>
      </c>
      <c r="D6" s="8">
        <f t="shared" si="0"/>
        <v>116650642.8107987</v>
      </c>
      <c r="E6" t="s">
        <v>5</v>
      </c>
      <c r="F6" s="1">
        <f>IF(B6,'27.3.20'!F7," ")</f>
        <v>9.4471580498158458E-2</v>
      </c>
    </row>
    <row r="7" spans="1:6" x14ac:dyDescent="0.25">
      <c r="A7">
        <v>4</v>
      </c>
      <c r="B7">
        <v>10090</v>
      </c>
      <c r="C7" t="s">
        <v>11</v>
      </c>
      <c r="D7" s="8">
        <f t="shared" si="0"/>
        <v>113284094.06479099</v>
      </c>
      <c r="E7" t="s">
        <v>5</v>
      </c>
      <c r="F7" s="1">
        <f>IF(B7,'27.3.20'!F8," ")</f>
        <v>9.1745121618928005E-2</v>
      </c>
    </row>
    <row r="8" spans="1:6" x14ac:dyDescent="0.25">
      <c r="A8">
        <v>5</v>
      </c>
      <c r="B8">
        <v>10446</v>
      </c>
      <c r="C8" t="s">
        <v>8</v>
      </c>
      <c r="D8" s="8">
        <f t="shared" si="0"/>
        <v>108148949.15644543</v>
      </c>
      <c r="E8" t="s">
        <v>5</v>
      </c>
      <c r="F8" s="1">
        <f>IF(B8,'27.3.20'!F9," ")</f>
        <v>8.7586333944132899E-2</v>
      </c>
    </row>
    <row r="9" spans="1:6" x14ac:dyDescent="0.25">
      <c r="A9">
        <v>6</v>
      </c>
      <c r="B9">
        <v>14938</v>
      </c>
      <c r="C9" t="s">
        <v>9</v>
      </c>
      <c r="D9" s="8">
        <f t="shared" si="0"/>
        <v>70884619.273103967</v>
      </c>
      <c r="E9" t="s">
        <v>5</v>
      </c>
      <c r="F9" s="1">
        <f>IF(B9,'27.3.20'!F10," ")</f>
        <v>5.7407159141007608E-2</v>
      </c>
    </row>
    <row r="10" spans="1:6" x14ac:dyDescent="0.25">
      <c r="A10">
        <v>7</v>
      </c>
      <c r="B10">
        <v>18651</v>
      </c>
      <c r="C10" t="s">
        <v>10</v>
      </c>
      <c r="D10" s="8">
        <f t="shared" si="0"/>
        <v>57309067.308509082</v>
      </c>
      <c r="E10" t="s">
        <v>5</v>
      </c>
      <c r="F10" s="1">
        <f>IF(B10,'27.3.20'!F11," ")</f>
        <v>4.6412758944599654E-2</v>
      </c>
    </row>
    <row r="11" spans="1:6" x14ac:dyDescent="0.25">
      <c r="A11">
        <v>8</v>
      </c>
      <c r="B11">
        <v>17711</v>
      </c>
      <c r="C11" t="s">
        <v>12</v>
      </c>
      <c r="D11" s="8">
        <f t="shared" si="0"/>
        <v>53456432.197220899</v>
      </c>
      <c r="E11" t="s">
        <v>5</v>
      </c>
      <c r="F11" s="1">
        <f>IF(B11,'27.3.20'!F12," ")</f>
        <v>4.3292634449131381E-2</v>
      </c>
    </row>
    <row r="12" spans="1:6" x14ac:dyDescent="0.25">
      <c r="A12">
        <v>9</v>
      </c>
      <c r="B12">
        <v>11111</v>
      </c>
      <c r="C12" t="s">
        <v>13</v>
      </c>
      <c r="D12" s="8">
        <f t="shared" si="0"/>
        <v>39592430.304002307</v>
      </c>
      <c r="E12" t="s">
        <v>5</v>
      </c>
      <c r="F12" s="1">
        <f>IF(B12,'27.3.20'!F13," ")</f>
        <v>3.2064627990511387E-2</v>
      </c>
    </row>
    <row r="13" spans="1:6" x14ac:dyDescent="0.25">
      <c r="A13">
        <v>10</v>
      </c>
      <c r="B13">
        <v>19395</v>
      </c>
      <c r="C13" t="s">
        <v>14</v>
      </c>
      <c r="D13" s="8">
        <f t="shared" si="0"/>
        <v>35587757.734259628</v>
      </c>
      <c r="E13" t="s">
        <v>5</v>
      </c>
      <c r="F13" s="1">
        <f>IF(B13,'27.3.20'!F14," ")</f>
        <v>2.8821373277763334E-2</v>
      </c>
    </row>
    <row r="14" spans="1:6" x14ac:dyDescent="0.25">
      <c r="A14">
        <v>11</v>
      </c>
      <c r="B14">
        <v>10571</v>
      </c>
      <c r="C14" t="s">
        <v>15</v>
      </c>
      <c r="D14" s="8">
        <f t="shared" si="0"/>
        <v>24512000.193152759</v>
      </c>
      <c r="E14" t="s">
        <v>5</v>
      </c>
      <c r="F14" s="1">
        <f>IF(B14,'27.3.20'!F15," ")</f>
        <v>1.9851475685172447E-2</v>
      </c>
    </row>
    <row r="15" spans="1:6" x14ac:dyDescent="0.25">
      <c r="A15">
        <v>12</v>
      </c>
      <c r="B15">
        <v>18665</v>
      </c>
      <c r="C15" t="s">
        <v>16</v>
      </c>
      <c r="D15" s="8">
        <f t="shared" si="0"/>
        <v>19603934.306501448</v>
      </c>
      <c r="E15" t="s">
        <v>5</v>
      </c>
      <c r="F15" s="1">
        <f>IF(B15,'27.3.20'!F16," ")</f>
        <v>1.5876591961187334E-2</v>
      </c>
    </row>
    <row r="16" spans="1:6" x14ac:dyDescent="0.25">
      <c r="A16">
        <v>13</v>
      </c>
      <c r="B16">
        <v>10444</v>
      </c>
      <c r="C16" t="s">
        <v>25</v>
      </c>
      <c r="D16" s="8">
        <f t="shared" si="0"/>
        <v>19300660.839100637</v>
      </c>
      <c r="E16" t="s">
        <v>5</v>
      </c>
      <c r="F16" s="1">
        <f>IF(B16,'27.3.20'!F17," ")</f>
        <v>1.563098059464749E-2</v>
      </c>
    </row>
    <row r="17" spans="1:6" x14ac:dyDescent="0.25">
      <c r="A17">
        <v>14</v>
      </c>
      <c r="B17">
        <v>18882</v>
      </c>
      <c r="C17" t="s">
        <v>17</v>
      </c>
      <c r="D17" s="8">
        <f t="shared" si="0"/>
        <v>14750558.890910702</v>
      </c>
      <c r="E17" t="s">
        <v>5</v>
      </c>
      <c r="F17" s="1">
        <f>IF(B17,'27.3.20'!F18," ")</f>
        <v>1.1946000279790108E-2</v>
      </c>
    </row>
    <row r="18" spans="1:6" x14ac:dyDescent="0.25">
      <c r="A18">
        <v>15</v>
      </c>
      <c r="B18">
        <v>10399</v>
      </c>
      <c r="C18" t="s">
        <v>18</v>
      </c>
      <c r="D18" s="8">
        <f t="shared" si="0"/>
        <v>10535480.485402007</v>
      </c>
      <c r="E18" t="s">
        <v>5</v>
      </c>
      <c r="F18" s="1">
        <f>IF(B18,'27.3.20'!F19," ")</f>
        <v>8.5323446899282316E-3</v>
      </c>
    </row>
    <row r="19" spans="1:6" x14ac:dyDescent="0.25">
      <c r="A19">
        <v>16</v>
      </c>
      <c r="B19">
        <v>195951</v>
      </c>
      <c r="C19" t="s">
        <v>19</v>
      </c>
      <c r="D19" s="8">
        <f t="shared" si="0"/>
        <v>7872153.3596698968</v>
      </c>
      <c r="E19" t="s">
        <v>5</v>
      </c>
      <c r="F19" s="1">
        <f>IF(B19,'27.3.20'!F20," ")</f>
        <v>6.3754022429018033E-3</v>
      </c>
    </row>
    <row r="20" spans="1:6" x14ac:dyDescent="0.25">
      <c r="A20">
        <v>17</v>
      </c>
      <c r="B20">
        <v>14695</v>
      </c>
      <c r="C20" t="s">
        <v>20</v>
      </c>
      <c r="D20" s="8">
        <f t="shared" si="0"/>
        <v>6475953.3860049304</v>
      </c>
      <c r="E20" t="s">
        <v>5</v>
      </c>
      <c r="F20" s="1">
        <f>IF(B20,'27.3.20'!F21," ")</f>
        <v>5.2446650688465048E-3</v>
      </c>
    </row>
    <row r="21" spans="1:6" x14ac:dyDescent="0.25">
      <c r="A21">
        <v>18</v>
      </c>
      <c r="B21">
        <v>15719</v>
      </c>
      <c r="C21" t="s">
        <v>21</v>
      </c>
      <c r="D21" s="8">
        <f t="shared" si="0"/>
        <v>6069638.832455718</v>
      </c>
      <c r="E21" t="s">
        <v>5</v>
      </c>
      <c r="F21" s="1">
        <f>IF(B21,'27.3.20'!F22," ")</f>
        <v>4.9156040613091822E-3</v>
      </c>
    </row>
    <row r="22" spans="1:6" x14ac:dyDescent="0.25">
      <c r="A22">
        <v>19</v>
      </c>
      <c r="B22">
        <v>10583</v>
      </c>
      <c r="C22" t="s">
        <v>22</v>
      </c>
      <c r="D22" s="8">
        <f t="shared" si="0"/>
        <v>6038424.0753260264</v>
      </c>
      <c r="E22" t="s">
        <v>5</v>
      </c>
      <c r="F22" s="1">
        <f>IF(B22,'27.3.20'!F23," ")</f>
        <v>4.8903242396995308E-3</v>
      </c>
    </row>
    <row r="23" spans="1:6" x14ac:dyDescent="0.25">
      <c r="A23">
        <v>20</v>
      </c>
      <c r="B23">
        <v>10467</v>
      </c>
      <c r="C23" t="s">
        <v>23</v>
      </c>
      <c r="D23" s="8">
        <f t="shared" si="0"/>
        <v>4708118.2681682063</v>
      </c>
      <c r="E23" t="s">
        <v>5</v>
      </c>
      <c r="F23" s="1">
        <f>IF(B23,'27.3.20'!F24," ")</f>
        <v>3.8129526185939552E-3</v>
      </c>
    </row>
    <row r="24" spans="1:6" x14ac:dyDescent="0.25">
      <c r="A24">
        <v>21</v>
      </c>
      <c r="B24" s="9" t="s">
        <v>31</v>
      </c>
      <c r="C24" s="3" t="s">
        <v>28</v>
      </c>
      <c r="D24" s="8">
        <f>$D$25*F24</f>
        <v>25312778.351030003</v>
      </c>
      <c r="E24" t="s">
        <v>5</v>
      </c>
      <c r="F24" s="1">
        <v>2.0500000000000001E-2</v>
      </c>
    </row>
    <row r="25" spans="1:6" x14ac:dyDescent="0.25">
      <c r="A25" s="4" t="s">
        <v>30</v>
      </c>
      <c r="B25" s="4"/>
      <c r="C25" s="4"/>
      <c r="D25" s="8">
        <f>1193902464.72+474822.94+478376+39914012</f>
        <v>1234769675.6600001</v>
      </c>
      <c r="E25" t="s">
        <v>5</v>
      </c>
      <c r="F25" s="1">
        <f>SUM(F4:F24)</f>
        <v>0.99998811520730246</v>
      </c>
    </row>
  </sheetData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Header>&amp;RPříloha č. 2</oddHeader>
    <oddFooter>&amp;LIng. Martina Holčáková&amp;C&amp;P&amp;R&amp;D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A2" sqref="A2"/>
    </sheetView>
  </sheetViews>
  <sheetFormatPr defaultRowHeight="15" x14ac:dyDescent="0.25"/>
  <cols>
    <col min="3" max="3" width="31.85546875" bestFit="1" customWidth="1"/>
    <col min="4" max="4" width="16.42578125" style="2" bestFit="1" customWidth="1"/>
    <col min="6" max="6" width="9.140625" style="1" customWidth="1"/>
  </cols>
  <sheetData>
    <row r="1" spans="1:6" x14ac:dyDescent="0.25">
      <c r="A1" t="s">
        <v>37</v>
      </c>
    </row>
    <row r="2" spans="1:6" x14ac:dyDescent="0.25">
      <c r="A2" t="s">
        <v>29</v>
      </c>
    </row>
    <row r="4" spans="1:6" x14ac:dyDescent="0.25">
      <c r="A4" t="s">
        <v>27</v>
      </c>
      <c r="B4" t="s">
        <v>0</v>
      </c>
      <c r="C4" t="s">
        <v>1</v>
      </c>
      <c r="D4" s="2" t="s">
        <v>2</v>
      </c>
      <c r="E4" t="s">
        <v>3</v>
      </c>
      <c r="F4" s="1" t="s">
        <v>26</v>
      </c>
    </row>
    <row r="5" spans="1:6" x14ac:dyDescent="0.25">
      <c r="A5">
        <v>1</v>
      </c>
      <c r="B5">
        <v>19197</v>
      </c>
      <c r="C5" t="s">
        <v>4</v>
      </c>
      <c r="D5" s="2">
        <v>276037985.63</v>
      </c>
      <c r="E5" t="s">
        <v>5</v>
      </c>
      <c r="F5" s="1">
        <f t="shared" ref="F5:F25" si="0">D5/$D$26</f>
        <v>0.21547495933983171</v>
      </c>
    </row>
    <row r="6" spans="1:6" x14ac:dyDescent="0.25">
      <c r="A6">
        <v>2</v>
      </c>
      <c r="B6">
        <v>17871</v>
      </c>
      <c r="C6" t="s">
        <v>6</v>
      </c>
      <c r="D6" s="2">
        <v>237170734.88999999</v>
      </c>
      <c r="E6" t="s">
        <v>5</v>
      </c>
      <c r="F6" s="1">
        <f t="shared" si="0"/>
        <v>0.18513522456116163</v>
      </c>
    </row>
    <row r="7" spans="1:6" x14ac:dyDescent="0.25">
      <c r="A7">
        <v>3</v>
      </c>
      <c r="B7">
        <v>16161</v>
      </c>
      <c r="C7" t="s">
        <v>7</v>
      </c>
      <c r="D7" s="2">
        <v>121024479.41</v>
      </c>
      <c r="E7" t="s">
        <v>5</v>
      </c>
      <c r="F7" s="1">
        <f t="shared" si="0"/>
        <v>9.4471580498158458E-2</v>
      </c>
    </row>
    <row r="8" spans="1:6" x14ac:dyDescent="0.25">
      <c r="A8">
        <v>4</v>
      </c>
      <c r="B8">
        <v>10090</v>
      </c>
      <c r="C8" t="s">
        <v>11</v>
      </c>
      <c r="D8" s="2">
        <v>117531701.32000002</v>
      </c>
      <c r="E8" t="s">
        <v>5</v>
      </c>
      <c r="F8" s="1">
        <f t="shared" si="0"/>
        <v>9.1745121618928005E-2</v>
      </c>
    </row>
    <row r="9" spans="1:6" x14ac:dyDescent="0.25">
      <c r="A9">
        <v>5</v>
      </c>
      <c r="B9">
        <v>10446</v>
      </c>
      <c r="C9" t="s">
        <v>8</v>
      </c>
      <c r="D9" s="2">
        <v>112204013.23999999</v>
      </c>
      <c r="E9" t="s">
        <v>5</v>
      </c>
      <c r="F9" s="1">
        <f t="shared" si="0"/>
        <v>8.7586333944132899E-2</v>
      </c>
    </row>
    <row r="10" spans="1:6" x14ac:dyDescent="0.25">
      <c r="A10">
        <v>6</v>
      </c>
      <c r="B10">
        <v>14938</v>
      </c>
      <c r="C10" t="s">
        <v>9</v>
      </c>
      <c r="D10" s="2">
        <v>73542450.680000007</v>
      </c>
      <c r="E10" t="s">
        <v>5</v>
      </c>
      <c r="F10" s="1">
        <f t="shared" si="0"/>
        <v>5.7407159141007608E-2</v>
      </c>
    </row>
    <row r="11" spans="1:6" x14ac:dyDescent="0.25">
      <c r="A11">
        <v>7</v>
      </c>
      <c r="B11">
        <v>18651</v>
      </c>
      <c r="C11" t="s">
        <v>10</v>
      </c>
      <c r="D11" s="2">
        <v>59457880.979999997</v>
      </c>
      <c r="E11" t="s">
        <v>5</v>
      </c>
      <c r="F11" s="1">
        <f t="shared" si="0"/>
        <v>4.6412758944599654E-2</v>
      </c>
    </row>
    <row r="12" spans="1:6" x14ac:dyDescent="0.25">
      <c r="A12">
        <v>8</v>
      </c>
      <c r="B12">
        <v>17711</v>
      </c>
      <c r="C12" t="s">
        <v>12</v>
      </c>
      <c r="D12" s="2">
        <v>55460790.630000003</v>
      </c>
      <c r="E12" t="s">
        <v>5</v>
      </c>
      <c r="F12" s="1">
        <f t="shared" si="0"/>
        <v>4.3292634449131381E-2</v>
      </c>
    </row>
    <row r="13" spans="1:6" x14ac:dyDescent="0.25">
      <c r="A13">
        <v>9</v>
      </c>
      <c r="B13">
        <v>11111</v>
      </c>
      <c r="C13" t="s">
        <v>13</v>
      </c>
      <c r="D13" s="2">
        <v>41076955.520000003</v>
      </c>
      <c r="E13" t="s">
        <v>5</v>
      </c>
      <c r="F13" s="1">
        <f t="shared" si="0"/>
        <v>3.2064627990511387E-2</v>
      </c>
    </row>
    <row r="14" spans="1:6" x14ac:dyDescent="0.25">
      <c r="A14">
        <v>10</v>
      </c>
      <c r="B14">
        <v>19395</v>
      </c>
      <c r="C14" t="s">
        <v>14</v>
      </c>
      <c r="D14" s="2">
        <v>36922127.039999999</v>
      </c>
      <c r="E14" t="s">
        <v>5</v>
      </c>
      <c r="F14" s="1">
        <f t="shared" si="0"/>
        <v>2.8821373277763334E-2</v>
      </c>
    </row>
    <row r="15" spans="1:6" x14ac:dyDescent="0.25">
      <c r="A15">
        <v>11</v>
      </c>
      <c r="B15">
        <v>10571</v>
      </c>
      <c r="C15" t="s">
        <v>15</v>
      </c>
      <c r="D15" s="2">
        <v>25431082</v>
      </c>
      <c r="E15" t="s">
        <v>5</v>
      </c>
      <c r="F15" s="1">
        <f t="shared" si="0"/>
        <v>1.9851475685172447E-2</v>
      </c>
    </row>
    <row r="16" spans="1:6" x14ac:dyDescent="0.25">
      <c r="A16">
        <v>12</v>
      </c>
      <c r="B16">
        <v>18665</v>
      </c>
      <c r="C16" t="s">
        <v>16</v>
      </c>
      <c r="D16" s="2">
        <v>20338987.309999999</v>
      </c>
      <c r="E16" t="s">
        <v>5</v>
      </c>
      <c r="F16" s="1">
        <f t="shared" si="0"/>
        <v>1.5876591961187334E-2</v>
      </c>
    </row>
    <row r="17" spans="1:6" x14ac:dyDescent="0.25">
      <c r="A17">
        <v>13</v>
      </c>
      <c r="B17">
        <v>10444</v>
      </c>
      <c r="C17" t="s">
        <v>25</v>
      </c>
      <c r="D17" s="2">
        <v>20024342.550000001</v>
      </c>
      <c r="E17" t="s">
        <v>5</v>
      </c>
      <c r="F17" s="1">
        <f t="shared" si="0"/>
        <v>1.563098059464749E-2</v>
      </c>
    </row>
    <row r="18" spans="1:6" x14ac:dyDescent="0.25">
      <c r="A18">
        <v>14</v>
      </c>
      <c r="B18">
        <v>18882</v>
      </c>
      <c r="C18" t="s">
        <v>17</v>
      </c>
      <c r="D18" s="2">
        <v>15303633.720000001</v>
      </c>
      <c r="E18" t="s">
        <v>5</v>
      </c>
      <c r="F18" s="1">
        <f t="shared" si="0"/>
        <v>1.1946000279790108E-2</v>
      </c>
    </row>
    <row r="19" spans="1:6" x14ac:dyDescent="0.25">
      <c r="A19">
        <v>15</v>
      </c>
      <c r="B19">
        <v>10399</v>
      </c>
      <c r="C19" t="s">
        <v>18</v>
      </c>
      <c r="D19" s="2">
        <v>10930510.199999999</v>
      </c>
      <c r="E19" t="s">
        <v>5</v>
      </c>
      <c r="F19" s="1">
        <f t="shared" si="0"/>
        <v>8.5323446899282316E-3</v>
      </c>
    </row>
    <row r="20" spans="1:6" x14ac:dyDescent="0.25">
      <c r="A20">
        <v>16</v>
      </c>
      <c r="B20">
        <v>195951</v>
      </c>
      <c r="C20" t="s">
        <v>19</v>
      </c>
      <c r="D20" s="2">
        <v>8167321.1500000004</v>
      </c>
      <c r="E20" t="s">
        <v>5</v>
      </c>
      <c r="F20" s="1">
        <f t="shared" si="0"/>
        <v>6.3754022429018033E-3</v>
      </c>
    </row>
    <row r="21" spans="1:6" x14ac:dyDescent="0.25">
      <c r="A21">
        <v>17</v>
      </c>
      <c r="B21">
        <v>14695</v>
      </c>
      <c r="C21" t="s">
        <v>20</v>
      </c>
      <c r="D21" s="2">
        <v>6718770.4100000001</v>
      </c>
      <c r="E21" t="s">
        <v>5</v>
      </c>
      <c r="F21" s="1">
        <f t="shared" si="0"/>
        <v>5.2446650688465048E-3</v>
      </c>
    </row>
    <row r="22" spans="1:6" x14ac:dyDescent="0.25">
      <c r="A22">
        <v>18</v>
      </c>
      <c r="B22">
        <v>15719</v>
      </c>
      <c r="C22" t="s">
        <v>21</v>
      </c>
      <c r="D22" s="2">
        <v>6297221.0199999996</v>
      </c>
      <c r="E22" t="s">
        <v>5</v>
      </c>
      <c r="F22" s="1">
        <f t="shared" si="0"/>
        <v>4.9156040613091822E-3</v>
      </c>
    </row>
    <row r="23" spans="1:6" x14ac:dyDescent="0.25">
      <c r="A23">
        <v>19</v>
      </c>
      <c r="B23">
        <v>10583</v>
      </c>
      <c r="C23" t="s">
        <v>22</v>
      </c>
      <c r="D23" s="2">
        <v>6264835.8600000003</v>
      </c>
      <c r="E23" t="s">
        <v>5</v>
      </c>
      <c r="F23" s="1">
        <f t="shared" si="0"/>
        <v>4.8903242396995308E-3</v>
      </c>
    </row>
    <row r="24" spans="1:6" x14ac:dyDescent="0.25">
      <c r="A24">
        <v>20</v>
      </c>
      <c r="B24">
        <v>10467</v>
      </c>
      <c r="C24" t="s">
        <v>23</v>
      </c>
      <c r="D24" s="2">
        <v>4884650</v>
      </c>
      <c r="E24" t="s">
        <v>5</v>
      </c>
      <c r="F24" s="1">
        <f t="shared" si="0"/>
        <v>3.8129526185939552E-3</v>
      </c>
    </row>
    <row r="25" spans="1:6" x14ac:dyDescent="0.25">
      <c r="A25" s="10" t="s">
        <v>28</v>
      </c>
      <c r="B25" s="10"/>
      <c r="C25" s="10"/>
      <c r="D25" s="2">
        <v>26277110.699999999</v>
      </c>
      <c r="E25" t="s">
        <v>5</v>
      </c>
      <c r="F25" s="1">
        <f t="shared" si="0"/>
        <v>2.0511884792697169E-2</v>
      </c>
    </row>
    <row r="26" spans="1:6" x14ac:dyDescent="0.25">
      <c r="C26" t="s">
        <v>24</v>
      </c>
      <c r="D26" s="2">
        <f>SUM(D5:D25)</f>
        <v>1281067584.2600002</v>
      </c>
      <c r="E26" t="s">
        <v>5</v>
      </c>
      <c r="F26" s="1">
        <f>SUM(F5:F25)</f>
        <v>0.99999999999999967</v>
      </c>
    </row>
  </sheetData>
  <autoFilter ref="B4:F26" xr:uid="{00000000-0009-0000-0000-000001000000}"/>
  <sortState ref="B2:F129">
    <sortCondition descending="1" ref="F2:F129"/>
  </sortState>
  <mergeCells count="1">
    <mergeCell ref="A25:C2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 největších odběratelů</vt:lpstr>
      <vt:lpstr>27.3.20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Holčáková Martina</dc:creator>
  <cp:lastModifiedBy>Bezdek Pavel</cp:lastModifiedBy>
  <cp:lastPrinted>2018-02-19T09:43:48Z</cp:lastPrinted>
  <dcterms:created xsi:type="dcterms:W3CDTF">2018-02-02T12:20:44Z</dcterms:created>
  <dcterms:modified xsi:type="dcterms:W3CDTF">2018-02-19T09:43:54Z</dcterms:modified>
</cp:coreProperties>
</file>